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51255F60-F691-4850-B981-DA87BA46EB65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<sst xmlns="http://schemas.openxmlformats.org/spreadsheetml/2006/main" count="88" uniqueCount="88">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</sst>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193730</xdr:colOff>
      <xdr:row>1</xdr:row>
      <xdr:rowOff>88792</xdr:rowOff>
    </xdr:from>
    <xdr:to>
      <xdr:col>1</xdr:col>
      <xdr:colOff>1428752</xdr:colOff>
      <xdr:row>4</xdr:row>
      <xdr:rowOff>109963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0839D-E47E-9B0A-395E-6DA7B7AB9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539" y="282521"/>
          <a:ext cx="1235022" cy="521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56" zoomScale="118" zoomScaleNormal="118" workbookViewId="0">
      <selection activeCell="F74" sqref="F74:G76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552877194.89999998</v>
      </c>
      <c r="D9" s="16">
        <f>SUM(D10:D16)</f>
        <v>25566891.440000001</v>
      </c>
      <c r="E9" s="16">
        <f t="shared" ref="E9:E26" si="0">C9+D9</f>
        <v>578444086.34000003</v>
      </c>
      <c r="F9" s="16">
        <f>SUM(F10:F16)</f>
        <v>578444086.34000003</v>
      </c>
      <c r="G9" s="16">
        <f>SUM(G10:G16)</f>
        <v>578405986.34000003</v>
      </c>
      <c r="H9" s="16">
        <f t="shared" ref="H9:H40" si="1">E9-F9</f>
        <v>0</v>
      </c>
    </row>
    <row r="10" spans="2:9" ht="12" customHeight="1" x14ac:dyDescent="0.2">
      <c r="B10" s="11" t="s">
        <v>15</v>
      </c>
      <c r="C10" s="12">
        <v>153426095.91</v>
      </c>
      <c r="D10" s="13">
        <v>-5453217.8300000001</v>
      </c>
      <c r="E10" s="18">
        <f t="shared" si="0"/>
        <v>147972878.07999998</v>
      </c>
      <c r="F10" s="12">
        <v>147972878.08000001</v>
      </c>
      <c r="G10" s="12">
        <v>147972878.08000001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20631314.640000001</v>
      </c>
      <c r="D11" s="13">
        <v>231277.56000000006</v>
      </c>
      <c r="E11" s="18">
        <f t="shared" si="0"/>
        <v>20862592.199999999</v>
      </c>
      <c r="F11" s="12">
        <v>20862592.199999999</v>
      </c>
      <c r="G11" s="12">
        <v>20840092.199999999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134352924.84999999</v>
      </c>
      <c r="D12" s="13">
        <v>14026269.590000004</v>
      </c>
      <c r="E12" s="18">
        <f t="shared" si="0"/>
        <v>148379194.44</v>
      </c>
      <c r="F12" s="12">
        <v>148379194.44</v>
      </c>
      <c r="G12" s="12">
        <v>148379194.44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29890943.190000001</v>
      </c>
      <c r="D13" s="13">
        <v>1802690.5799999998</v>
      </c>
      <c r="E13" s="18">
        <f>C13+D13</f>
        <v>31693633.77</v>
      </c>
      <c r="F13" s="12">
        <v>31693633.77</v>
      </c>
      <c r="G13" s="12">
        <v>31693633.77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156213269.91999999</v>
      </c>
      <c r="D14" s="13">
        <v>7520031.2699999958</v>
      </c>
      <c r="E14" s="18">
        <f t="shared" si="0"/>
        <v>163733301.19</v>
      </c>
      <c r="F14" s="12">
        <v>163733301.19</v>
      </c>
      <c r="G14" s="12">
        <v>163717701.19</v>
      </c>
      <c r="H14" s="20">
        <f t="shared" si="1"/>
        <v>0</v>
      </c>
    </row>
    <row r="15" spans="2:9" ht="12" customHeight="1" x14ac:dyDescent="0.2">
      <c r="B15" s="11" t="s">
        <v>20</v>
      </c>
      <c r="C15" s="12">
        <v>933795.15</v>
      </c>
      <c r="D15" s="13">
        <v>-745854.68</v>
      </c>
      <c r="E15" s="18">
        <f t="shared" si="0"/>
        <v>187940.46999999997</v>
      </c>
      <c r="F15" s="12">
        <v>187940.47</v>
      </c>
      <c r="G15" s="12">
        <v>187940.47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57428851.240000002</v>
      </c>
      <c r="D16" s="13">
        <v>8185694.9499999993</v>
      </c>
      <c r="E16" s="18">
        <f t="shared" si="0"/>
        <v>65614546.189999998</v>
      </c>
      <c r="F16" s="12">
        <v>65614546.189999998</v>
      </c>
      <c r="G16" s="12">
        <v>65614546.189999998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378905966.22000003</v>
      </c>
      <c r="D17" s="16">
        <f>SUM(D18:D26)</f>
        <v>-41670773.889999993</v>
      </c>
      <c r="E17" s="16">
        <f t="shared" si="0"/>
        <v>337235192.33000004</v>
      </c>
      <c r="F17" s="16">
        <f>SUM(F18:F26)</f>
        <v>60515634.210000001</v>
      </c>
      <c r="G17" s="16">
        <f>SUM(G18:G26)</f>
        <v>28120106.799999997</v>
      </c>
      <c r="H17" s="16">
        <f t="shared" si="1"/>
        <v>276719558.12000006</v>
      </c>
    </row>
    <row r="18" spans="2:8" ht="24" x14ac:dyDescent="0.2">
      <c r="B18" s="9" t="s">
        <v>23</v>
      </c>
      <c r="C18" s="12">
        <v>14350864.76</v>
      </c>
      <c r="D18" s="13">
        <v>-11116528.68</v>
      </c>
      <c r="E18" s="18">
        <f t="shared" si="0"/>
        <v>3234336.08</v>
      </c>
      <c r="F18" s="12">
        <v>1730560.75</v>
      </c>
      <c r="G18" s="12">
        <v>1364175.15</v>
      </c>
      <c r="H18" s="20">
        <f t="shared" si="1"/>
        <v>1503775.33</v>
      </c>
    </row>
    <row r="19" spans="2:8" ht="12" customHeight="1" x14ac:dyDescent="0.2">
      <c r="B19" s="9" t="s">
        <v>24</v>
      </c>
      <c r="C19" s="12">
        <v>35684587.75</v>
      </c>
      <c r="D19" s="13">
        <v>-5067614.7300000042</v>
      </c>
      <c r="E19" s="18">
        <f t="shared" si="0"/>
        <v>30616973.019999996</v>
      </c>
      <c r="F19" s="12">
        <v>5807964.29</v>
      </c>
      <c r="G19" s="12">
        <v>4011385.54</v>
      </c>
      <c r="H19" s="20">
        <f t="shared" si="1"/>
        <v>24809008.729999997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29059606.879999999</v>
      </c>
      <c r="D21" s="13">
        <v>-20484177.109999999</v>
      </c>
      <c r="E21" s="18">
        <f t="shared" si="0"/>
        <v>8575429.7699999996</v>
      </c>
      <c r="F21" s="12">
        <v>1398952.3399999999</v>
      </c>
      <c r="G21" s="12">
        <v>986084.97</v>
      </c>
      <c r="H21" s="20">
        <f t="shared" si="1"/>
        <v>7176477.4299999997</v>
      </c>
    </row>
    <row r="22" spans="2:8" ht="12" customHeight="1" x14ac:dyDescent="0.2">
      <c r="B22" s="9" t="s">
        <v>27</v>
      </c>
      <c r="C22" s="12">
        <v>1989920</v>
      </c>
      <c r="D22" s="13">
        <v>-1374094.2899999998</v>
      </c>
      <c r="E22" s="18">
        <f t="shared" si="0"/>
        <v>615825.7100000002</v>
      </c>
      <c r="F22" s="12">
        <v>379888.05000000005</v>
      </c>
      <c r="G22" s="12">
        <v>347750.84</v>
      </c>
      <c r="H22" s="20">
        <f t="shared" si="1"/>
        <v>235937.66000000015</v>
      </c>
    </row>
    <row r="23" spans="2:8" ht="12" customHeight="1" x14ac:dyDescent="0.2">
      <c r="B23" s="9" t="s">
        <v>28</v>
      </c>
      <c r="C23" s="12">
        <v>218644539.71000001</v>
      </c>
      <c r="D23" s="13">
        <v>9666448.2600000054</v>
      </c>
      <c r="E23" s="18">
        <f t="shared" si="0"/>
        <v>228310987.97000003</v>
      </c>
      <c r="F23" s="12">
        <v>46403818.260000005</v>
      </c>
      <c r="G23" s="12">
        <v>16973853.82</v>
      </c>
      <c r="H23" s="20">
        <f t="shared" si="1"/>
        <v>181907169.71000004</v>
      </c>
    </row>
    <row r="24" spans="2:8" ht="12" customHeight="1" x14ac:dyDescent="0.2">
      <c r="B24" s="9" t="s">
        <v>29</v>
      </c>
      <c r="C24" s="12">
        <v>55257946.479999997</v>
      </c>
      <c r="D24" s="13">
        <v>-6635171.4100000001</v>
      </c>
      <c r="E24" s="18">
        <f t="shared" si="0"/>
        <v>48622775.069999993</v>
      </c>
      <c r="F24" s="12">
        <v>868366.37</v>
      </c>
      <c r="G24" s="12">
        <v>807595.47</v>
      </c>
      <c r="H24" s="20">
        <f t="shared" si="1"/>
        <v>47754408.699999996</v>
      </c>
    </row>
    <row r="25" spans="2:8" ht="12" customHeight="1" x14ac:dyDescent="0.2">
      <c r="B25" s="9" t="s">
        <v>30</v>
      </c>
      <c r="C25" s="12">
        <v>7642270</v>
      </c>
      <c r="D25" s="13">
        <v>-172270</v>
      </c>
      <c r="E25" s="18">
        <f t="shared" si="0"/>
        <v>7470000</v>
      </c>
      <c r="F25" s="12">
        <v>0</v>
      </c>
      <c r="G25" s="12">
        <v>0</v>
      </c>
      <c r="H25" s="20">
        <f t="shared" si="1"/>
        <v>7470000</v>
      </c>
    </row>
    <row r="26" spans="2:8" ht="12" customHeight="1" x14ac:dyDescent="0.2">
      <c r="B26" s="9" t="s">
        <v>31</v>
      </c>
      <c r="C26" s="12">
        <v>16276230.640000001</v>
      </c>
      <c r="D26" s="13">
        <v>-6487365.9299999997</v>
      </c>
      <c r="E26" s="18">
        <f t="shared" si="0"/>
        <v>9788864.7100000009</v>
      </c>
      <c r="F26" s="12">
        <v>3926084.15</v>
      </c>
      <c r="G26" s="12">
        <v>3629261.01</v>
      </c>
      <c r="H26" s="20">
        <f t="shared" si="1"/>
        <v>5862780.5600000005</v>
      </c>
    </row>
    <row r="27" spans="2:8" ht="20.100000000000001" customHeight="1" x14ac:dyDescent="0.2">
      <c r="B27" s="6" t="s">
        <v>32</v>
      </c>
      <c r="C27" s="16">
        <f>SUM(C28:C36)</f>
        <v>1307595316.3799999</v>
      </c>
      <c r="D27" s="16">
        <f>SUM(D28:D36)</f>
        <v>-122889311.97999997</v>
      </c>
      <c r="E27" s="16">
        <f>D27+C27</f>
        <v>1184706004.3999999</v>
      </c>
      <c r="F27" s="16">
        <f>SUM(F28:F36)</f>
        <v>229642633.31000003</v>
      </c>
      <c r="G27" s="16">
        <f>SUM(G28:G36)</f>
        <v>217609993.13999999</v>
      </c>
      <c r="H27" s="16">
        <f t="shared" si="1"/>
        <v>955063371.08999979</v>
      </c>
    </row>
    <row r="28" spans="2:8" x14ac:dyDescent="0.2">
      <c r="B28" s="9" t="s">
        <v>33</v>
      </c>
      <c r="C28" s="12">
        <v>66270109.990000002</v>
      </c>
      <c r="D28" s="13">
        <v>-3413240.6400000006</v>
      </c>
      <c r="E28" s="18">
        <f t="shared" ref="E28:E36" si="2">C28+D28</f>
        <v>62856869.350000001</v>
      </c>
      <c r="F28" s="12">
        <v>55904092.350000001</v>
      </c>
      <c r="G28" s="12">
        <v>55518301.719999999</v>
      </c>
      <c r="H28" s="20">
        <f t="shared" si="1"/>
        <v>6952777</v>
      </c>
    </row>
    <row r="29" spans="2:8" x14ac:dyDescent="0.2">
      <c r="B29" s="9" t="s">
        <v>34</v>
      </c>
      <c r="C29" s="12">
        <v>366625023.57999998</v>
      </c>
      <c r="D29" s="13">
        <v>4093608.2800000012</v>
      </c>
      <c r="E29" s="18">
        <f t="shared" si="2"/>
        <v>370718631.86000001</v>
      </c>
      <c r="F29" s="12">
        <v>44790735.269999996</v>
      </c>
      <c r="G29" s="12">
        <v>42029022.549999997</v>
      </c>
      <c r="H29" s="20">
        <f t="shared" si="1"/>
        <v>325927896.59000003</v>
      </c>
    </row>
    <row r="30" spans="2:8" ht="12" customHeight="1" x14ac:dyDescent="0.2">
      <c r="B30" s="9" t="s">
        <v>35</v>
      </c>
      <c r="C30" s="12">
        <v>68002416.189999998</v>
      </c>
      <c r="D30" s="13">
        <v>-19916551.730000004</v>
      </c>
      <c r="E30" s="18">
        <f t="shared" si="2"/>
        <v>48085864.459999993</v>
      </c>
      <c r="F30" s="12">
        <v>6239748.5</v>
      </c>
      <c r="G30" s="12">
        <v>5979952.2400000002</v>
      </c>
      <c r="H30" s="20">
        <f t="shared" si="1"/>
        <v>41846115.959999993</v>
      </c>
    </row>
    <row r="31" spans="2:8" x14ac:dyDescent="0.2">
      <c r="B31" s="9" t="s">
        <v>36</v>
      </c>
      <c r="C31" s="12">
        <v>46184268.490000002</v>
      </c>
      <c r="D31" s="13">
        <v>8031183.1200000048</v>
      </c>
      <c r="E31" s="18">
        <f t="shared" si="2"/>
        <v>54215451.610000007</v>
      </c>
      <c r="F31" s="12">
        <v>48371537.469999999</v>
      </c>
      <c r="G31" s="12">
        <v>48371537.469999999</v>
      </c>
      <c r="H31" s="20">
        <f t="shared" si="1"/>
        <v>5843914.140000008</v>
      </c>
    </row>
    <row r="32" spans="2:8" ht="24" x14ac:dyDescent="0.2">
      <c r="B32" s="9" t="s">
        <v>37</v>
      </c>
      <c r="C32" s="12">
        <v>638112490.52999997</v>
      </c>
      <c r="D32" s="13">
        <v>-105422601.63999999</v>
      </c>
      <c r="E32" s="18">
        <f t="shared" si="2"/>
        <v>532689888.88999999</v>
      </c>
      <c r="F32" s="12">
        <v>46944037.770000003</v>
      </c>
      <c r="G32" s="12">
        <v>42150984.310000002</v>
      </c>
      <c r="H32" s="20">
        <f t="shared" si="1"/>
        <v>485745851.12</v>
      </c>
    </row>
    <row r="33" spans="2:8" x14ac:dyDescent="0.2">
      <c r="B33" s="9" t="s">
        <v>38</v>
      </c>
      <c r="C33" s="12">
        <v>101158037.83</v>
      </c>
      <c r="D33" s="13">
        <v>-1663129.7599999905</v>
      </c>
      <c r="E33" s="18">
        <f t="shared" si="2"/>
        <v>99494908.070000008</v>
      </c>
      <c r="F33" s="12">
        <v>15287730.33</v>
      </c>
      <c r="G33" s="12">
        <v>12629038.77</v>
      </c>
      <c r="H33" s="20">
        <f t="shared" si="1"/>
        <v>84207177.74000001</v>
      </c>
    </row>
    <row r="34" spans="2:8" x14ac:dyDescent="0.2">
      <c r="B34" s="9" t="s">
        <v>39</v>
      </c>
      <c r="C34" s="12">
        <v>2720348.15</v>
      </c>
      <c r="D34" s="13">
        <v>-1271637.1000000006</v>
      </c>
      <c r="E34" s="18">
        <f t="shared" si="2"/>
        <v>1448711.0499999993</v>
      </c>
      <c r="F34" s="12">
        <v>1448711.05</v>
      </c>
      <c r="G34" s="12">
        <v>1237155.01</v>
      </c>
      <c r="H34" s="20">
        <f t="shared" si="1"/>
        <v>0</v>
      </c>
    </row>
    <row r="35" spans="2:8" x14ac:dyDescent="0.2">
      <c r="B35" s="9" t="s">
        <v>40</v>
      </c>
      <c r="C35" s="12">
        <v>16197121.619999999</v>
      </c>
      <c r="D35" s="13">
        <v>-3577640.2100000009</v>
      </c>
      <c r="E35" s="18">
        <f t="shared" si="2"/>
        <v>12619481.409999998</v>
      </c>
      <c r="F35" s="12">
        <v>8079842.8699999992</v>
      </c>
      <c r="G35" s="12">
        <v>7901189.3499999996</v>
      </c>
      <c r="H35" s="20">
        <f t="shared" si="1"/>
        <v>4539638.5399999991</v>
      </c>
    </row>
    <row r="36" spans="2:8" x14ac:dyDescent="0.2">
      <c r="B36" s="9" t="s">
        <v>41</v>
      </c>
      <c r="C36" s="12">
        <v>2325500</v>
      </c>
      <c r="D36" s="13">
        <v>250697.70000000298</v>
      </c>
      <c r="E36" s="18">
        <f t="shared" si="2"/>
        <v>2576197.700000003</v>
      </c>
      <c r="F36" s="12">
        <v>2576197.7000000002</v>
      </c>
      <c r="G36" s="12">
        <v>1792811.72</v>
      </c>
      <c r="H36" s="20">
        <f t="shared" si="1"/>
        <v>0</v>
      </c>
    </row>
    <row r="37" spans="2:8" ht="20.100000000000001" customHeight="1" x14ac:dyDescent="0.2">
      <c r="B37" s="7" t="s">
        <v>42</v>
      </c>
      <c r="C37" s="16">
        <f>SUM(C38:C46)</f>
        <v>643968334.69000006</v>
      </c>
      <c r="D37" s="16">
        <f>SUM(D38:D46)</f>
        <v>-22333405.309999999</v>
      </c>
      <c r="E37" s="16">
        <f>C37+D37</f>
        <v>621634929.38000011</v>
      </c>
      <c r="F37" s="16">
        <f>SUM(F38:F46)</f>
        <v>487344032.71000004</v>
      </c>
      <c r="G37" s="16">
        <f>SUM(G38:G46)</f>
        <v>429892597.17999995</v>
      </c>
      <c r="H37" s="16">
        <f t="shared" si="1"/>
        <v>134290896.67000008</v>
      </c>
    </row>
    <row r="38" spans="2:8" ht="12" customHeight="1" x14ac:dyDescent="0.2">
      <c r="B38" s="9" t="s">
        <v>43</v>
      </c>
      <c r="C38" s="12">
        <v>359433002.44</v>
      </c>
      <c r="D38" s="13">
        <v>20078749.180000007</v>
      </c>
      <c r="E38" s="18">
        <f t="shared" ref="E38:E80" si="3">C38+D38</f>
        <v>379511751.62</v>
      </c>
      <c r="F38" s="12">
        <v>379511751.62</v>
      </c>
      <c r="G38" s="12">
        <v>321602618.95999998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186941442.65000001</v>
      </c>
      <c r="D41" s="13">
        <v>-38102285.75</v>
      </c>
      <c r="E41" s="18">
        <f t="shared" si="3"/>
        <v>148839156.90000001</v>
      </c>
      <c r="F41" s="12">
        <v>14548262.1</v>
      </c>
      <c r="G41" s="12">
        <v>14419662.99</v>
      </c>
      <c r="H41" s="20">
        <f t="shared" ref="H41:H72" si="4">E41-F41</f>
        <v>134290894.80000001</v>
      </c>
    </row>
    <row r="42" spans="2:8" ht="12" customHeight="1" x14ac:dyDescent="0.2">
      <c r="B42" s="9" t="s">
        <v>47</v>
      </c>
      <c r="C42" s="12">
        <v>5653573.5300000003</v>
      </c>
      <c r="D42" s="13">
        <v>-3207412.6899999995</v>
      </c>
      <c r="E42" s="18">
        <f t="shared" si="3"/>
        <v>2446160.8400000008</v>
      </c>
      <c r="F42" s="12">
        <v>2446160.84</v>
      </c>
      <c r="G42" s="12">
        <v>3032457.08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44263924.460000001</v>
      </c>
      <c r="D43" s="13">
        <v>-26405330.960000005</v>
      </c>
      <c r="E43" s="18">
        <f t="shared" si="3"/>
        <v>17858593.499999996</v>
      </c>
      <c r="F43" s="12">
        <v>17858593.5</v>
      </c>
      <c r="G43" s="12">
        <v>17858593.5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47676391.609999999</v>
      </c>
      <c r="D44" s="13">
        <v>25302874.91</v>
      </c>
      <c r="E44" s="18">
        <f t="shared" si="3"/>
        <v>72979266.519999996</v>
      </c>
      <c r="F44" s="12">
        <v>72979264.650000006</v>
      </c>
      <c r="G44" s="12">
        <v>72979264.650000006</v>
      </c>
      <c r="H44" s="20">
        <f t="shared" si="4"/>
        <v>1.8699999898672104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58998878.640000001</v>
      </c>
      <c r="D47" s="16">
        <f>SUM(D48:D56)</f>
        <v>-17438178.34</v>
      </c>
      <c r="E47" s="16">
        <f t="shared" si="3"/>
        <v>41560700.299999997</v>
      </c>
      <c r="F47" s="16">
        <f>SUM(F48:F56)</f>
        <v>10008808.790000001</v>
      </c>
      <c r="G47" s="16">
        <f>SUM(G48:G56)</f>
        <v>9139540.2000000011</v>
      </c>
      <c r="H47" s="16">
        <f t="shared" si="4"/>
        <v>31551891.509999998</v>
      </c>
    </row>
    <row r="48" spans="2:8" x14ac:dyDescent="0.2">
      <c r="B48" s="9" t="s">
        <v>53</v>
      </c>
      <c r="C48" s="12">
        <v>32492010</v>
      </c>
      <c r="D48" s="13">
        <v>-18658747.57</v>
      </c>
      <c r="E48" s="18">
        <f t="shared" si="3"/>
        <v>13833262.43</v>
      </c>
      <c r="F48" s="12">
        <v>352412.75999999995</v>
      </c>
      <c r="G48" s="12">
        <v>311163.15999999997</v>
      </c>
      <c r="H48" s="20">
        <f t="shared" si="4"/>
        <v>13480849.67</v>
      </c>
    </row>
    <row r="49" spans="2:8" x14ac:dyDescent="0.2">
      <c r="B49" s="9" t="s">
        <v>54</v>
      </c>
      <c r="C49" s="12">
        <v>565868.64</v>
      </c>
      <c r="D49" s="13">
        <v>1240083.4099999999</v>
      </c>
      <c r="E49" s="18">
        <f t="shared" si="3"/>
        <v>1805952.0499999998</v>
      </c>
      <c r="F49" s="12">
        <v>1805952.05</v>
      </c>
      <c r="G49" s="12">
        <v>1006323.06</v>
      </c>
      <c r="H49" s="20">
        <f t="shared" si="4"/>
        <v>0</v>
      </c>
    </row>
    <row r="50" spans="2:8" x14ac:dyDescent="0.2">
      <c r="B50" s="9" t="s">
        <v>55</v>
      </c>
      <c r="C50" s="12">
        <v>0</v>
      </c>
      <c r="D50" s="13">
        <v>21998</v>
      </c>
      <c r="E50" s="18">
        <f t="shared" si="3"/>
        <v>21998</v>
      </c>
      <c r="F50" s="12">
        <v>21998</v>
      </c>
      <c r="G50" s="12">
        <v>21998</v>
      </c>
      <c r="H50" s="20">
        <f t="shared" si="4"/>
        <v>0</v>
      </c>
    </row>
    <row r="51" spans="2:8" x14ac:dyDescent="0.2">
      <c r="B51" s="9" t="s">
        <v>56</v>
      </c>
      <c r="C51" s="12">
        <v>20400000</v>
      </c>
      <c r="D51" s="13">
        <v>4357008</v>
      </c>
      <c r="E51" s="18">
        <f t="shared" si="3"/>
        <v>24757008</v>
      </c>
      <c r="F51" s="12">
        <v>7603260</v>
      </c>
      <c r="G51" s="12">
        <v>7603260</v>
      </c>
      <c r="H51" s="20">
        <f t="shared" si="4"/>
        <v>17153748</v>
      </c>
    </row>
    <row r="52" spans="2:8" x14ac:dyDescent="0.2">
      <c r="B52" s="9" t="s">
        <v>57</v>
      </c>
      <c r="C52" s="12">
        <v>2500000</v>
      </c>
      <c r="D52" s="13">
        <v>-2500000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3041000</v>
      </c>
      <c r="D53" s="13">
        <v>-1898520.1800000002</v>
      </c>
      <c r="E53" s="18">
        <f t="shared" si="3"/>
        <v>1142479.8199999998</v>
      </c>
      <c r="F53" s="12">
        <v>225185.98</v>
      </c>
      <c r="G53" s="12">
        <v>196795.98</v>
      </c>
      <c r="H53" s="20">
        <f t="shared" si="4"/>
        <v>917293.83999999985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1331898606.9499998</v>
      </c>
      <c r="D57" s="16">
        <f>SUM(D58:D60)</f>
        <v>89869791.190000057</v>
      </c>
      <c r="E57" s="16">
        <f t="shared" si="3"/>
        <v>1421768398.1399999</v>
      </c>
      <c r="F57" s="16">
        <f>SUM(F58:F60)</f>
        <v>39406099.740000002</v>
      </c>
      <c r="G57" s="16">
        <f>SUM(G58:G60)</f>
        <v>36672815.020000003</v>
      </c>
      <c r="H57" s="16">
        <f t="shared" si="4"/>
        <v>1382362298.3999999</v>
      </c>
    </row>
    <row r="58" spans="2:8" x14ac:dyDescent="0.2">
      <c r="B58" s="9" t="s">
        <v>63</v>
      </c>
      <c r="C58" s="12">
        <v>834911993.66999996</v>
      </c>
      <c r="D58" s="13">
        <v>416706668.54000002</v>
      </c>
      <c r="E58" s="18">
        <f t="shared" si="3"/>
        <v>1251618662.21</v>
      </c>
      <c r="F58" s="12">
        <v>39406099.740000002</v>
      </c>
      <c r="G58" s="12">
        <v>36672815.020000003</v>
      </c>
      <c r="H58" s="20">
        <f t="shared" si="4"/>
        <v>1212212562.47</v>
      </c>
    </row>
    <row r="59" spans="2:8" x14ac:dyDescent="0.2">
      <c r="B59" s="9" t="s">
        <v>64</v>
      </c>
      <c r="C59" s="12">
        <v>190000000.02000001</v>
      </c>
      <c r="D59" s="13">
        <v>-22202903.399999999</v>
      </c>
      <c r="E59" s="18">
        <f t="shared" si="3"/>
        <v>167797096.62</v>
      </c>
      <c r="F59" s="12">
        <v>0</v>
      </c>
      <c r="G59" s="12">
        <v>0</v>
      </c>
      <c r="H59" s="18">
        <f t="shared" si="4"/>
        <v>167797096.62</v>
      </c>
    </row>
    <row r="60" spans="2:8" x14ac:dyDescent="0.2">
      <c r="B60" s="9" t="s">
        <v>65</v>
      </c>
      <c r="C60" s="12">
        <v>306986613.25999999</v>
      </c>
      <c r="D60" s="13">
        <v>-304633973.94999999</v>
      </c>
      <c r="E60" s="18">
        <f t="shared" si="3"/>
        <v>2352639.3100000024</v>
      </c>
      <c r="F60" s="12">
        <v>0</v>
      </c>
      <c r="G60" s="12">
        <v>0</v>
      </c>
      <c r="H60" s="18">
        <f t="shared" si="4"/>
        <v>2352639.3100000024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11785823.65</v>
      </c>
      <c r="D73" s="17">
        <f>SUM(D74:D80)</f>
        <v>3061065</v>
      </c>
      <c r="E73" s="17">
        <f t="shared" si="3"/>
        <v>14846888.65</v>
      </c>
      <c r="F73" s="16">
        <f>SUM(F74:F80)</f>
        <v>10363263.560000001</v>
      </c>
      <c r="G73" s="17">
        <f>SUM(G74:G80)</f>
        <v>10363263.560000001</v>
      </c>
      <c r="H73" s="17">
        <f t="shared" ref="H73:H81" si="5">E73-F73</f>
        <v>4483625.09</v>
      </c>
    </row>
    <row r="74" spans="2:8" x14ac:dyDescent="0.2">
      <c r="B74" s="9" t="s">
        <v>79</v>
      </c>
      <c r="C74" s="12">
        <v>8081632.6500000004</v>
      </c>
      <c r="D74" s="13">
        <v>3061065</v>
      </c>
      <c r="E74" s="18">
        <f t="shared" si="3"/>
        <v>11142697.65</v>
      </c>
      <c r="F74" s="12">
        <v>8081632.6500000004</v>
      </c>
      <c r="G74" s="13">
        <v>8081632.6500000004</v>
      </c>
      <c r="H74" s="18">
        <f t="shared" si="5"/>
        <v>3061065</v>
      </c>
    </row>
    <row r="75" spans="2:8" x14ac:dyDescent="0.2">
      <c r="B75" s="9" t="s">
        <v>80</v>
      </c>
      <c r="C75" s="12">
        <v>3625000</v>
      </c>
      <c r="D75" s="13">
        <v>0</v>
      </c>
      <c r="E75" s="18">
        <f t="shared" si="3"/>
        <v>3625000</v>
      </c>
      <c r="F75" s="12">
        <v>2281630.91</v>
      </c>
      <c r="G75" s="13">
        <v>2281630.91</v>
      </c>
      <c r="H75" s="18">
        <f t="shared" si="5"/>
        <v>1343369.0899999999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79191</v>
      </c>
      <c r="D77" s="13">
        <v>0</v>
      </c>
      <c r="E77" s="18">
        <f t="shared" si="3"/>
        <v>79191</v>
      </c>
      <c r="F77" s="12">
        <v>0</v>
      </c>
      <c r="G77" s="13">
        <v>0</v>
      </c>
      <c r="H77" s="18">
        <f t="shared" si="5"/>
        <v>79191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4286030121.4299998</v>
      </c>
      <c r="D81" s="22">
        <f>SUM(D73,D69,D61,D57,D47,D37,D27,D17,D9)</f>
        <v>-85833921.889999926</v>
      </c>
      <c r="E81" s="22">
        <f>C81+D81</f>
        <v>4200196199.54</v>
      </c>
      <c r="F81" s="22">
        <f>SUM(F73,F69,F61,F57,F47,F37,F17,F27,F9)</f>
        <v>1415724558.6600003</v>
      </c>
      <c r="G81" s="22">
        <f>SUM(G73,G69,G61,G57,G47,G37,G27,G17,G9)</f>
        <v>1310204302.2399998</v>
      </c>
      <c r="H81" s="22">
        <f t="shared" si="5"/>
        <v>2784471640.8799996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2024-04-23T16:03:05Z</cp:lastPrinted>
  <dcterms:created xsi:type="dcterms:W3CDTF">2019-12-04T16:22:52Z</dcterms:created>
  <dcterms:modified xsi:type="dcterms:W3CDTF">2025-04-23T18:18:45Z</dcterms:modified>
</cp:coreProperties>
</file>